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LOBOD~1\AppData\Local\Temp\uploader\10\"/>
    </mc:Choice>
  </mc:AlternateContent>
  <xr:revisionPtr revIDLastSave="0" documentId="13_ncr:1_{1C122D0D-36CA-4428-818F-58738E9395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 приложение" sheetId="1" r:id="rId1"/>
  </sheets>
  <definedNames>
    <definedName name="_ftn1" localSheetId="0">'4 приложение'!#REF!</definedName>
    <definedName name="_ftn2" localSheetId="0">'4 приложение'!#REF!</definedName>
    <definedName name="_ftn3" localSheetId="0">'4 приложение'!#REF!</definedName>
    <definedName name="_ftnref1" localSheetId="0">'4 приложение'!$G$16</definedName>
    <definedName name="_ftnref2" localSheetId="0">'4 приложение'!$I$16</definedName>
    <definedName name="_ftnref3" localSheetId="0">'4 приложение'!$B$25</definedName>
    <definedName name="_xlnm._FilterDatabase" localSheetId="0" hidden="1">'4 приложение'!$A$10:$L$10</definedName>
    <definedName name="_xlnm.Print_Titles" localSheetId="0">'4 приложение'!$10:$10</definedName>
    <definedName name="_xlnm.Print_Area" localSheetId="0">'4 приложение'!$A$1:$L$87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4" i="1" l="1"/>
  <c r="K52" i="1"/>
  <c r="K36" i="1"/>
  <c r="J51" i="1" l="1"/>
  <c r="K51" i="1" l="1"/>
  <c r="K43" i="1"/>
  <c r="K27" i="1"/>
  <c r="I52" i="1" l="1"/>
  <c r="I53" i="1"/>
  <c r="I44" i="1"/>
  <c r="I45" i="1"/>
  <c r="I28" i="1"/>
  <c r="I29" i="1"/>
  <c r="I36" i="1"/>
  <c r="I37" i="1"/>
  <c r="I43" i="1" l="1"/>
  <c r="H53" i="1" l="1"/>
  <c r="H12" i="1" s="1"/>
  <c r="H52" i="1"/>
  <c r="H13" i="1" s="1"/>
  <c r="I13" i="1"/>
  <c r="J13" i="1"/>
  <c r="G13" i="1"/>
  <c r="I12" i="1"/>
  <c r="J12" i="1"/>
  <c r="G12" i="1"/>
  <c r="I51" i="1"/>
  <c r="I50" i="1" s="1"/>
  <c r="J50" i="1"/>
  <c r="G51" i="1"/>
  <c r="G50" i="1" s="1"/>
  <c r="H43" i="1"/>
  <c r="H42" i="1" s="1"/>
  <c r="I42" i="1"/>
  <c r="J43" i="1"/>
  <c r="J42" i="1" s="1"/>
  <c r="G43" i="1"/>
  <c r="G42" i="1" s="1"/>
  <c r="H35" i="1"/>
  <c r="H34" i="1" s="1"/>
  <c r="I35" i="1"/>
  <c r="I34" i="1" s="1"/>
  <c r="J35" i="1"/>
  <c r="J34" i="1" s="1"/>
  <c r="G35" i="1"/>
  <c r="H27" i="1"/>
  <c r="H26" i="1" s="1"/>
  <c r="I27" i="1"/>
  <c r="I26" i="1" s="1"/>
  <c r="J27" i="1"/>
  <c r="J26" i="1" s="1"/>
  <c r="K26" i="1"/>
  <c r="G27" i="1"/>
  <c r="G26" i="1" s="1"/>
  <c r="I19" i="1"/>
  <c r="I18" i="1" s="1"/>
  <c r="J19" i="1"/>
  <c r="J18" i="1" s="1"/>
  <c r="K19" i="1"/>
  <c r="K18" i="1" s="1"/>
  <c r="H19" i="1"/>
  <c r="H18" i="1" s="1"/>
  <c r="L14" i="1"/>
  <c r="L15" i="1"/>
  <c r="L16" i="1"/>
  <c r="L17" i="1"/>
  <c r="L20" i="1"/>
  <c r="L21" i="1"/>
  <c r="L22" i="1"/>
  <c r="L23" i="1"/>
  <c r="L24" i="1"/>
  <c r="L25" i="1"/>
  <c r="L28" i="1"/>
  <c r="L29" i="1"/>
  <c r="L30" i="1"/>
  <c r="L31" i="1"/>
  <c r="L32" i="1"/>
  <c r="L33" i="1"/>
  <c r="L38" i="1"/>
  <c r="L39" i="1"/>
  <c r="L40" i="1"/>
  <c r="L41" i="1"/>
  <c r="L46" i="1"/>
  <c r="L47" i="1"/>
  <c r="L48" i="1"/>
  <c r="L49" i="1"/>
  <c r="L54" i="1"/>
  <c r="L55" i="1"/>
  <c r="L56" i="1"/>
  <c r="L57" i="1"/>
  <c r="L18" i="1" l="1"/>
  <c r="G34" i="1"/>
  <c r="I11" i="1"/>
  <c r="J11" i="1"/>
  <c r="H51" i="1"/>
  <c r="H50" i="1" s="1"/>
  <c r="H11" i="1"/>
  <c r="G11" i="1"/>
  <c r="L26" i="1"/>
  <c r="L27" i="1"/>
  <c r="L19" i="1"/>
  <c r="K42" i="1" l="1"/>
  <c r="L42" i="1" s="1"/>
  <c r="L45" i="1"/>
  <c r="L44" i="1"/>
  <c r="L43" i="1"/>
  <c r="L53" i="1"/>
  <c r="L52" i="1"/>
  <c r="K50" i="1"/>
  <c r="L50" i="1" s="1"/>
  <c r="L51" i="1"/>
  <c r="K12" i="1"/>
  <c r="L12" i="1" s="1"/>
  <c r="L37" i="1"/>
  <c r="K13" i="1"/>
  <c r="L13" i="1" s="1"/>
  <c r="K35" i="1"/>
  <c r="L35" i="1" s="1"/>
  <c r="L36" i="1"/>
  <c r="K34" i="1" l="1"/>
  <c r="L34" i="1" s="1"/>
  <c r="K11" i="1"/>
  <c r="L11" i="1" s="1"/>
</calcChain>
</file>

<file path=xl/sharedStrings.xml><?xml version="1.0" encoding="utf-8"?>
<sst xmlns="http://schemas.openxmlformats.org/spreadsheetml/2006/main" count="327" uniqueCount="73">
  <si>
    <t>Наименование мероприятия
и источники его финансового обеспечения</t>
  </si>
  <si>
    <t>КБК</t>
  </si>
  <si>
    <t>Объемы финансового обеспечения по годам реализации Программы, тыс. рублей</t>
  </si>
  <si>
    <t>Глава</t>
  </si>
  <si>
    <t>Целевая статья</t>
  </si>
  <si>
    <t>Вид расходов</t>
  </si>
  <si>
    <t>2021 год</t>
  </si>
  <si>
    <t>2022 год</t>
  </si>
  <si>
    <t>2023 год</t>
  </si>
  <si>
    <t>2024 год</t>
  </si>
  <si>
    <t>2025 год</t>
  </si>
  <si>
    <t>Консолидированный бюджет, в том числе:</t>
  </si>
  <si>
    <t>межбюджетный трансферт федерального бюджета</t>
  </si>
  <si>
    <t>бюджет субъекта Российской Федерации</t>
  </si>
  <si>
    <t xml:space="preserve">бюджеты муниципальных образований </t>
  </si>
  <si>
    <t>межбюджетные трансферты из бюджетов субъектов РФ</t>
  </si>
  <si>
    <t>средства государственных внебюджетных фондов</t>
  </si>
  <si>
    <t>средства юридических лиц</t>
  </si>
  <si>
    <t>всего, из них:</t>
  </si>
  <si>
    <t>бюджет субъектов Российской Федерации</t>
  </si>
  <si>
    <t>межбюджетные трансферты федерального бюджета</t>
  </si>
  <si>
    <t xml:space="preserve">межбюджетные трансферты из бюджетов субъектов </t>
  </si>
  <si>
    <t>Х</t>
  </si>
  <si>
    <r>
      <rPr>
        <b/>
        <sz val="12"/>
        <rFont val="Times New Roman"/>
        <family val="1"/>
        <charset val="204"/>
      </rPr>
      <t xml:space="preserve">Мероприятие 3. Приобретение и монтаж быстровозводимых модульных конструкций </t>
    </r>
    <r>
      <rPr>
        <sz val="12"/>
        <rFont val="Times New Roman"/>
        <family val="1"/>
        <charset val="204"/>
      </rPr>
      <t>врачебных амбулаторий, центров (отделений) общей врачебной практики (семейной медицины), фельдшерско-акушерских пунктов, фельдшерских здравпунктов</t>
    </r>
  </si>
  <si>
    <r>
      <rPr>
        <b/>
        <sz val="12"/>
        <rFont val="Times New Roman"/>
        <family val="1"/>
        <charset val="204"/>
      </rPr>
      <t xml:space="preserve">Мероприятие 5. </t>
    </r>
    <r>
      <rPr>
        <sz val="12"/>
        <rFont val="Times New Roman"/>
        <family val="1"/>
        <charset val="204"/>
      </rPr>
      <t xml:space="preserve">С учетом паспортов медицинских организаций приведение материально-технической базы медицинских организаций, оказывающих первичную медико-санитарную помощь взрослым и детям, их обособленных структурных подразделений, центральных районных и районных больниц в соответствие с требованиями порядков оказания медицинской помощи, их </t>
    </r>
    <r>
      <rPr>
        <b/>
        <sz val="12"/>
        <rFont val="Times New Roman"/>
        <family val="1"/>
        <charset val="204"/>
      </rPr>
      <t xml:space="preserve">дооснащение и переоснащение оборудованием </t>
    </r>
    <r>
      <rPr>
        <sz val="12"/>
        <rFont val="Times New Roman"/>
        <family val="1"/>
        <charset val="204"/>
      </rPr>
      <t>для оказания медицинской помощи</t>
    </r>
  </si>
  <si>
    <r>
      <rPr>
        <b/>
        <sz val="12"/>
        <rFont val="Times New Roman"/>
        <family val="1"/>
        <charset val="204"/>
      </rPr>
      <t>Мероприятие 4. Оснащение автомобильным транспортом</t>
    </r>
    <r>
      <rPr>
        <sz val="12"/>
        <rFont val="Times New Roman"/>
        <family val="1"/>
        <charset val="204"/>
      </rPr>
      <t xml:space="preserve"> медицинских организаций, оказывающих первичную медико-санитарную помощь, центральных районных и районных больниц, расположенных в сельской местности, поселках городского типа и малых городах (с численностью населения до 50 тыс. человек): автотранспорт для доставки пациентов в медицинские организации, автотранспорт для доставки медицинских работников до места жительства пациентов, а также для перевозки биологических материалов для исследований, доставки лекарственных препаратов до жителей отдаленных районов</t>
    </r>
  </si>
  <si>
    <t>Бюджет субъекта Российской Федерации</t>
  </si>
  <si>
    <r>
      <rPr>
        <b/>
        <sz val="12"/>
        <rFont val="Times New Roman"/>
        <family val="1"/>
        <charset val="204"/>
      </rPr>
      <t>Мероприятие 3. Приобретение объектов недвижимого имущества</t>
    </r>
    <r>
      <rPr>
        <sz val="12"/>
        <rFont val="Times New Roman"/>
        <family val="1"/>
        <charset val="204"/>
      </rPr>
      <t>, с даты ввода в эксплуатацию которых прошло не более 5 лет, и некапитальных строений, с даты завершения строительства которых прошло не более 5 лет, а также земельных участков, на которых они находятся, для размещения медицинских организаций</t>
    </r>
  </si>
  <si>
    <r>
      <rPr>
        <b/>
        <sz val="12"/>
        <rFont val="Times New Roman"/>
        <family val="1"/>
        <charset val="204"/>
      </rPr>
      <t xml:space="preserve">Мероприятие 4. Приобретение и монтаж быстровозводимых модульных конструкций </t>
    </r>
    <r>
      <rPr>
        <sz val="12"/>
        <rFont val="Times New Roman"/>
        <family val="1"/>
        <charset val="204"/>
      </rPr>
      <t>врачебных амбулаторий, центров (отделений) общей врачебной практики (семейной медицины), фельдшерско-акушерских пунктов, фельдшерских здравпунктов</t>
    </r>
  </si>
  <si>
    <r>
      <rPr>
        <b/>
        <sz val="12"/>
        <rFont val="Times New Roman"/>
        <family val="1"/>
        <charset val="204"/>
      </rPr>
      <t>Мероприятие 5. Оснащение автомобильным транспортом</t>
    </r>
    <r>
      <rPr>
        <sz val="12"/>
        <rFont val="Times New Roman"/>
        <family val="1"/>
        <charset val="204"/>
      </rPr>
      <t xml:space="preserve"> медицинских организаций, оказывающих первичную медико-санитарную помощь, центральных районных и районных больниц, расположенных в сельской местности, поселках городского типа и малых городах (с численностью населения до 50 тыс. человек): автотранспорт для доставки пациентов в медицинские организации, автотранспорт для доставки медицинских работников до места жительства пациентов, а также для перевозки биологических материалов для исследований, доставки лекарственных препаратов до жителей отдаленных районов</t>
    </r>
  </si>
  <si>
    <r>
      <rPr>
        <b/>
        <sz val="12"/>
        <rFont val="Times New Roman"/>
        <family val="1"/>
        <charset val="204"/>
      </rPr>
      <t xml:space="preserve">Мероприятие 6. </t>
    </r>
    <r>
      <rPr>
        <sz val="12"/>
        <rFont val="Times New Roman"/>
        <family val="1"/>
        <charset val="204"/>
      </rPr>
      <t xml:space="preserve">С учетом паспортов медицинских организаций приведение материально-технической базы медицинских организаций, оказывающих первичную медико-санитарную помощь взрослым и детям, их обособленных структурных подразделений, центральных районных и районных больниц в соответствие с требованиями порядков оказания медицинской помощи, их </t>
    </r>
    <r>
      <rPr>
        <b/>
        <sz val="12"/>
        <rFont val="Times New Roman"/>
        <family val="1"/>
        <charset val="204"/>
      </rPr>
      <t xml:space="preserve">дооснащение и переоснащение оборудованием </t>
    </r>
    <r>
      <rPr>
        <sz val="12"/>
        <rFont val="Times New Roman"/>
        <family val="1"/>
        <charset val="204"/>
      </rPr>
      <t>для оказания медицинской помощи</t>
    </r>
  </si>
  <si>
    <t xml:space="preserve">Приложение № 1 
Приложение № 2
к Региональной программе
</t>
  </si>
  <si>
    <t>__________________</t>
  </si>
  <si>
    <t>Приложение № 2.2</t>
  </si>
  <si>
    <t>Приложение № 2.1</t>
  </si>
  <si>
    <r>
      <t xml:space="preserve">Ресурсное обеспечение
реализации Программы модернизации первичного звена здравоохранения, </t>
    </r>
    <r>
      <rPr>
        <b/>
        <i/>
        <u/>
        <sz val="16"/>
        <rFont val="Times New Roman"/>
        <family val="1"/>
        <charset val="204"/>
      </rPr>
      <t xml:space="preserve">Кировская область 
</t>
    </r>
  </si>
  <si>
    <t>№ 
п/п</t>
  </si>
  <si>
    <r>
      <t>1.1</t>
    </r>
    <r>
      <rPr>
        <sz val="12"/>
        <color theme="0"/>
        <rFont val="Times New Roman"/>
        <family val="1"/>
        <charset val="204"/>
      </rPr>
      <t>.</t>
    </r>
  </si>
  <si>
    <r>
      <t>1.2</t>
    </r>
    <r>
      <rPr>
        <sz val="12"/>
        <color theme="0"/>
        <rFont val="Times New Roman"/>
        <family val="1"/>
        <charset val="204"/>
      </rPr>
      <t>.</t>
    </r>
  </si>
  <si>
    <r>
      <t>1.3</t>
    </r>
    <r>
      <rPr>
        <sz val="12"/>
        <color theme="0"/>
        <rFont val="Times New Roman"/>
        <family val="1"/>
        <charset val="204"/>
      </rPr>
      <t>.</t>
    </r>
  </si>
  <si>
    <r>
      <t>1.4</t>
    </r>
    <r>
      <rPr>
        <sz val="12"/>
        <color theme="0"/>
        <rFont val="Times New Roman"/>
        <family val="1"/>
        <charset val="204"/>
      </rPr>
      <t>.</t>
    </r>
  </si>
  <si>
    <r>
      <t>1.5</t>
    </r>
    <r>
      <rPr>
        <sz val="12"/>
        <color theme="0"/>
        <rFont val="Times New Roman"/>
        <family val="1"/>
        <charset val="204"/>
      </rPr>
      <t>.</t>
    </r>
  </si>
  <si>
    <r>
      <t>2.1</t>
    </r>
    <r>
      <rPr>
        <sz val="12"/>
        <color theme="0"/>
        <rFont val="Times New Roman"/>
        <family val="1"/>
        <charset val="204"/>
      </rPr>
      <t>.</t>
    </r>
  </si>
  <si>
    <r>
      <t>2.2</t>
    </r>
    <r>
      <rPr>
        <sz val="12"/>
        <color theme="0"/>
        <rFont val="Times New Roman"/>
        <family val="1"/>
        <charset val="204"/>
      </rPr>
      <t>.</t>
    </r>
  </si>
  <si>
    <r>
      <t>2.3</t>
    </r>
    <r>
      <rPr>
        <sz val="12"/>
        <color theme="0"/>
        <rFont val="Times New Roman"/>
        <family val="1"/>
        <charset val="204"/>
      </rPr>
      <t>.</t>
    </r>
  </si>
  <si>
    <r>
      <t>2.4</t>
    </r>
    <r>
      <rPr>
        <sz val="12"/>
        <color theme="0"/>
        <rFont val="Times New Roman"/>
        <family val="1"/>
        <charset val="204"/>
      </rPr>
      <t>.</t>
    </r>
  </si>
  <si>
    <r>
      <t>2.5</t>
    </r>
    <r>
      <rPr>
        <sz val="12"/>
        <color theme="0"/>
        <rFont val="Times New Roman"/>
        <family val="1"/>
        <charset val="204"/>
      </rPr>
      <t>.</t>
    </r>
  </si>
  <si>
    <r>
      <t>3.1</t>
    </r>
    <r>
      <rPr>
        <sz val="12"/>
        <color theme="0"/>
        <rFont val="Times New Roman"/>
        <family val="1"/>
        <charset val="204"/>
      </rPr>
      <t>.</t>
    </r>
  </si>
  <si>
    <r>
      <t>3.2</t>
    </r>
    <r>
      <rPr>
        <sz val="12"/>
        <color theme="0"/>
        <rFont val="Times New Roman"/>
        <family val="1"/>
        <charset val="204"/>
      </rPr>
      <t>.</t>
    </r>
  </si>
  <si>
    <r>
      <t>3.3</t>
    </r>
    <r>
      <rPr>
        <sz val="12"/>
        <color theme="0"/>
        <rFont val="Times New Roman"/>
        <family val="1"/>
        <charset val="204"/>
      </rPr>
      <t>.</t>
    </r>
  </si>
  <si>
    <r>
      <t>3.5</t>
    </r>
    <r>
      <rPr>
        <sz val="12"/>
        <color theme="0"/>
        <rFont val="Times New Roman"/>
        <family val="1"/>
        <charset val="204"/>
      </rPr>
      <t>.</t>
    </r>
  </si>
  <si>
    <r>
      <t>3</t>
    </r>
    <r>
      <rPr>
        <b/>
        <sz val="12"/>
        <color theme="0"/>
        <rFont val="Times New Roman"/>
        <family val="1"/>
        <charset val="204"/>
      </rPr>
      <t>.</t>
    </r>
  </si>
  <si>
    <r>
      <t>4</t>
    </r>
    <r>
      <rPr>
        <b/>
        <sz val="12"/>
        <color theme="0"/>
        <rFont val="Times New Roman"/>
        <family val="1"/>
        <charset val="204"/>
      </rPr>
      <t>.</t>
    </r>
  </si>
  <si>
    <r>
      <t>4.1</t>
    </r>
    <r>
      <rPr>
        <sz val="12"/>
        <color theme="0"/>
        <rFont val="Times New Roman"/>
        <family val="1"/>
        <charset val="204"/>
      </rPr>
      <t>.</t>
    </r>
  </si>
  <si>
    <r>
      <t>4.2</t>
    </r>
    <r>
      <rPr>
        <sz val="12"/>
        <color theme="0"/>
        <rFont val="Times New Roman"/>
        <family val="1"/>
        <charset val="204"/>
      </rPr>
      <t>.</t>
    </r>
  </si>
  <si>
    <r>
      <t>4.3</t>
    </r>
    <r>
      <rPr>
        <sz val="12"/>
        <color theme="0"/>
        <rFont val="Times New Roman"/>
        <family val="1"/>
        <charset val="204"/>
      </rPr>
      <t>.</t>
    </r>
  </si>
  <si>
    <r>
      <t>4.4</t>
    </r>
    <r>
      <rPr>
        <sz val="12"/>
        <color theme="0"/>
        <rFont val="Times New Roman"/>
        <family val="1"/>
        <charset val="204"/>
      </rPr>
      <t>.</t>
    </r>
  </si>
  <si>
    <r>
      <t>4.5</t>
    </r>
    <r>
      <rPr>
        <sz val="12"/>
        <color theme="0"/>
        <rFont val="Times New Roman"/>
        <family val="1"/>
        <charset val="204"/>
      </rPr>
      <t>.</t>
    </r>
  </si>
  <si>
    <r>
      <t>5</t>
    </r>
    <r>
      <rPr>
        <b/>
        <sz val="12"/>
        <color theme="0"/>
        <rFont val="Times New Roman"/>
        <family val="1"/>
        <charset val="204"/>
      </rPr>
      <t>.</t>
    </r>
  </si>
  <si>
    <r>
      <t>5.1</t>
    </r>
    <r>
      <rPr>
        <sz val="12"/>
        <color theme="0"/>
        <rFont val="Times New Roman"/>
        <family val="1"/>
        <charset val="204"/>
      </rPr>
      <t>.</t>
    </r>
  </si>
  <si>
    <r>
      <t>5.2</t>
    </r>
    <r>
      <rPr>
        <sz val="12"/>
        <color theme="0"/>
        <rFont val="Times New Roman"/>
        <family val="1"/>
        <charset val="204"/>
      </rPr>
      <t>.</t>
    </r>
  </si>
  <si>
    <r>
      <t>5.3</t>
    </r>
    <r>
      <rPr>
        <sz val="12"/>
        <color theme="0"/>
        <rFont val="Times New Roman"/>
        <family val="1"/>
        <charset val="204"/>
      </rPr>
      <t>.</t>
    </r>
  </si>
  <si>
    <r>
      <t>5.4</t>
    </r>
    <r>
      <rPr>
        <sz val="12"/>
        <color theme="0"/>
        <rFont val="Times New Roman"/>
        <family val="1"/>
        <charset val="204"/>
      </rPr>
      <t>.</t>
    </r>
  </si>
  <si>
    <r>
      <t>5.5</t>
    </r>
    <r>
      <rPr>
        <sz val="12"/>
        <color theme="0"/>
        <rFont val="Times New Roman"/>
        <family val="1"/>
        <charset val="204"/>
      </rPr>
      <t>.</t>
    </r>
  </si>
  <si>
    <r>
      <t>6</t>
    </r>
    <r>
      <rPr>
        <sz val="12"/>
        <color theme="0"/>
        <rFont val="Times New Roman"/>
        <family val="1"/>
        <charset val="204"/>
      </rPr>
      <t>.</t>
    </r>
  </si>
  <si>
    <r>
      <t>6.1</t>
    </r>
    <r>
      <rPr>
        <sz val="12"/>
        <color theme="0"/>
        <rFont val="Times New Roman"/>
        <family val="1"/>
        <charset val="204"/>
      </rPr>
      <t>.</t>
    </r>
  </si>
  <si>
    <t>Раздел/
подраздел</t>
  </si>
  <si>
    <r>
      <t xml:space="preserve">Мероприятие 1. Осуществление нового строительства (реконструкции) </t>
    </r>
    <r>
      <rPr>
        <sz val="12"/>
        <rFont val="Times New Roman"/>
        <family val="1"/>
        <charset val="204"/>
      </rPr>
      <t>(его завершение), замены зданий в случае высокой степени износа, наличия избыточных площадей медицинских организаций и их обособленных структурных подразделений, на базе которых оказывается первичная медико-санитарная помощь (поликлиники, поликлинические подразделения, амбулатории, отделения (центры) врача общей практики, фельдшерско-акушерские и фельдшерские пункты), а также зданий (отдельных зданий, комплексов зданий) центральных районных и районных больниц</t>
    </r>
  </si>
  <si>
    <r>
      <rPr>
        <b/>
        <sz val="12"/>
        <rFont val="Times New Roman"/>
        <family val="1"/>
        <charset val="204"/>
      </rPr>
      <t xml:space="preserve">Мероприятие 2. Осуществление капитального ремонта </t>
    </r>
    <r>
      <rPr>
        <sz val="12"/>
        <rFont val="Times New Roman"/>
        <family val="1"/>
        <charset val="204"/>
      </rPr>
      <t>зданий медицинских организаций и их обособленных структурных подразделений, на базе которых оказывается первичная медико-санитарная помощь (поликлиники, поликлинические подразделения, амбулатории, отделения (центры) врача общей практики, фельдшерско-акушерские и фельдшерские пункты), а также зданий (отдельных зданий, комплексов зданий) центральных районных и районных больниц</t>
    </r>
  </si>
  <si>
    <t>Мероприятия, софинансируемые из средств федерального бюджета</t>
  </si>
  <si>
    <r>
      <t xml:space="preserve">2021 </t>
    </r>
    <r>
      <rPr>
        <b/>
        <sz val="12"/>
        <rFont val="Calibri"/>
        <family val="2"/>
        <charset val="204"/>
      </rPr>
      <t xml:space="preserve">− </t>
    </r>
    <r>
      <rPr>
        <b/>
        <sz val="12"/>
        <rFont val="Times New Roman"/>
        <family val="1"/>
        <charset val="204"/>
      </rPr>
      <t>2025 годы (итого)</t>
    </r>
  </si>
  <si>
    <r>
      <t>3.4</t>
    </r>
    <r>
      <rPr>
        <sz val="12"/>
        <color theme="0"/>
        <rFont val="Times New Roman"/>
        <family val="1"/>
        <charset val="204"/>
      </rPr>
      <t>.</t>
    </r>
  </si>
  <si>
    <r>
      <rPr>
        <b/>
        <i/>
        <u/>
        <sz val="16"/>
        <rFont val="Times New Roman"/>
        <family val="1"/>
        <charset val="204"/>
      </rPr>
      <t xml:space="preserve">
</t>
    </r>
    <r>
      <rPr>
        <b/>
        <sz val="16"/>
        <rFont val="Times New Roman"/>
        <family val="1"/>
        <charset val="204"/>
      </rPr>
      <t>Мероприятия, не софинансируемые из средств федерального бюджета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</si>
</sst>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 wrapText="1"/>
    </xf>
    <xf numFmtId="16" fontId="5" fillId="2" borderId="2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2" xfId="0" applyFont="1" applyFill="1" applyBorder="1" applyAlignment="1">
      <alignment horizontal="justify" vertical="top"/>
    </xf>
    <xf numFmtId="2" fontId="1" fillId="2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justify" vertical="top"/>
    </xf>
    <xf numFmtId="165" fontId="1" fillId="2" borderId="8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vertical="top" wrapText="1"/>
    </xf>
    <xf numFmtId="2" fontId="2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2" borderId="0" xfId="0" applyFont="1" applyFill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2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2" fontId="5" fillId="2" borderId="2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2" fontId="2" fillId="2" borderId="0" xfId="0" applyNumberFormat="1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5"/>
  <sheetViews>
    <sheetView tabSelected="1" view="pageLayout" zoomScale="50" zoomScaleNormal="100" zoomScaleSheetLayoutView="70" zoomScalePageLayoutView="50" workbookViewId="0">
      <selection activeCell="A81" sqref="A80:A81"/>
    </sheetView>
  </sheetViews>
  <sheetFormatPr defaultRowHeight="15" x14ac:dyDescent="0.25"/>
  <cols>
    <col min="1" max="1" width="9.5703125" bestFit="1" customWidth="1"/>
    <col min="2" max="2" width="52.7109375" customWidth="1"/>
    <col min="3" max="3" width="12" customWidth="1"/>
    <col min="4" max="4" width="12.42578125" customWidth="1"/>
    <col min="5" max="5" width="13" customWidth="1"/>
    <col min="6" max="6" width="10.5703125" customWidth="1"/>
    <col min="7" max="7" width="16.42578125" customWidth="1"/>
    <col min="8" max="8" width="19.5703125" customWidth="1"/>
    <col min="9" max="9" width="22.140625" customWidth="1"/>
    <col min="10" max="10" width="17.85546875" customWidth="1"/>
    <col min="11" max="11" width="16.5703125" customWidth="1"/>
    <col min="12" max="12" width="22.85546875" customWidth="1"/>
  </cols>
  <sheetData>
    <row r="1" spans="1:17" ht="120" customHeight="1" x14ac:dyDescent="0.25">
      <c r="A1" s="23"/>
      <c r="B1" s="24"/>
      <c r="C1" s="24"/>
      <c r="D1" s="24"/>
      <c r="E1" s="24"/>
      <c r="F1" s="24"/>
      <c r="G1" s="25"/>
      <c r="H1" s="26"/>
      <c r="I1" s="27"/>
      <c r="J1" s="27"/>
      <c r="K1" s="54" t="s">
        <v>31</v>
      </c>
      <c r="L1" s="54"/>
    </row>
    <row r="2" spans="1:17" ht="15.75" customHeight="1" x14ac:dyDescent="0.25">
      <c r="A2" s="23"/>
      <c r="B2" s="24"/>
      <c r="C2" s="24"/>
      <c r="D2" s="24"/>
      <c r="E2" s="24"/>
      <c r="F2" s="24"/>
      <c r="G2" s="25"/>
      <c r="H2" s="26"/>
      <c r="I2" s="28"/>
      <c r="J2" s="28"/>
      <c r="K2" s="28"/>
      <c r="L2" s="28"/>
    </row>
    <row r="3" spans="1:17" ht="69.75" customHeight="1" x14ac:dyDescent="0.25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Q3" s="22"/>
    </row>
    <row r="4" spans="1:17" ht="26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52" t="s">
        <v>34</v>
      </c>
      <c r="L4" s="53"/>
      <c r="Q4" s="22"/>
    </row>
    <row r="5" spans="1:17" ht="69.7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Q5" s="22"/>
    </row>
    <row r="6" spans="1:17" ht="39" customHeight="1" x14ac:dyDescent="0.25">
      <c r="A6" s="39" t="s">
        <v>69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Q6" s="22"/>
    </row>
    <row r="7" spans="1:17" ht="69.75" hidden="1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Q7" s="22"/>
    </row>
    <row r="8" spans="1:17" ht="22.5" customHeight="1" x14ac:dyDescent="0.25">
      <c r="A8" s="40" t="s">
        <v>36</v>
      </c>
      <c r="B8" s="40" t="s">
        <v>0</v>
      </c>
      <c r="C8" s="40" t="s">
        <v>1</v>
      </c>
      <c r="D8" s="40"/>
      <c r="E8" s="40"/>
      <c r="F8" s="40"/>
      <c r="G8" s="41" t="s">
        <v>2</v>
      </c>
      <c r="H8" s="41"/>
      <c r="I8" s="41"/>
      <c r="J8" s="41"/>
      <c r="K8" s="41"/>
      <c r="L8" s="41"/>
    </row>
    <row r="9" spans="1:17" ht="37.5" customHeight="1" x14ac:dyDescent="0.25">
      <c r="A9" s="40"/>
      <c r="B9" s="40"/>
      <c r="C9" s="31" t="s">
        <v>3</v>
      </c>
      <c r="D9" s="31" t="s">
        <v>66</v>
      </c>
      <c r="E9" s="31" t="s">
        <v>4</v>
      </c>
      <c r="F9" s="31" t="s">
        <v>5</v>
      </c>
      <c r="G9" s="32" t="s">
        <v>6</v>
      </c>
      <c r="H9" s="32" t="s">
        <v>7</v>
      </c>
      <c r="I9" s="32" t="s">
        <v>8</v>
      </c>
      <c r="J9" s="32" t="s">
        <v>9</v>
      </c>
      <c r="K9" s="32" t="s">
        <v>10</v>
      </c>
      <c r="L9" s="32" t="s">
        <v>70</v>
      </c>
    </row>
    <row r="10" spans="1:17" ht="15.75" x14ac:dyDescent="0.25">
      <c r="A10" s="1">
        <v>1</v>
      </c>
      <c r="B10" s="1">
        <v>2</v>
      </c>
      <c r="C10" s="55">
        <v>3</v>
      </c>
      <c r="D10" s="56"/>
      <c r="E10" s="56"/>
      <c r="F10" s="57"/>
      <c r="G10" s="1">
        <v>4</v>
      </c>
      <c r="H10" s="1">
        <v>5</v>
      </c>
      <c r="I10" s="1">
        <v>6</v>
      </c>
      <c r="J10" s="1">
        <v>7</v>
      </c>
      <c r="K10" s="1">
        <v>8</v>
      </c>
      <c r="L10" s="1">
        <v>9</v>
      </c>
      <c r="O10" s="22"/>
    </row>
    <row r="11" spans="1:17" ht="15.75" x14ac:dyDescent="0.25">
      <c r="A11" s="36"/>
      <c r="B11" s="2" t="s">
        <v>11</v>
      </c>
      <c r="C11" s="8" t="s">
        <v>22</v>
      </c>
      <c r="D11" s="8" t="s">
        <v>22</v>
      </c>
      <c r="E11" s="8" t="s">
        <v>22</v>
      </c>
      <c r="F11" s="8" t="s">
        <v>22</v>
      </c>
      <c r="G11" s="12">
        <f>G12+G13</f>
        <v>1104399.8999999999</v>
      </c>
      <c r="H11" s="12">
        <f t="shared" ref="H11:J11" si="0">H12+H13</f>
        <v>1128288.5</v>
      </c>
      <c r="I11" s="12">
        <f>I12+I13</f>
        <v>1035082.4</v>
      </c>
      <c r="J11" s="12">
        <f t="shared" si="0"/>
        <v>958166.3</v>
      </c>
      <c r="K11" s="12">
        <f>K12+K13</f>
        <v>1440107.8</v>
      </c>
      <c r="L11" s="12">
        <f>G11+H11+I11+J11+K11</f>
        <v>5666044.8999999994</v>
      </c>
      <c r="P11" s="22"/>
    </row>
    <row r="12" spans="1:17" ht="15.75" x14ac:dyDescent="0.25">
      <c r="A12" s="58"/>
      <c r="B12" s="3" t="s">
        <v>12</v>
      </c>
      <c r="C12" s="8" t="s">
        <v>22</v>
      </c>
      <c r="D12" s="8" t="s">
        <v>22</v>
      </c>
      <c r="E12" s="8" t="s">
        <v>22</v>
      </c>
      <c r="F12" s="8" t="s">
        <v>22</v>
      </c>
      <c r="G12" s="12">
        <f>G21+G29+G37+G45+G53</f>
        <v>1079522</v>
      </c>
      <c r="H12" s="12">
        <f t="shared" ref="H12:K12" si="1">H21+H29+H37+H45+H53</f>
        <v>1102873</v>
      </c>
      <c r="I12" s="12">
        <f t="shared" si="1"/>
        <v>1011766</v>
      </c>
      <c r="J12" s="12">
        <f t="shared" si="1"/>
        <v>936582.3</v>
      </c>
      <c r="K12" s="12">
        <f t="shared" si="1"/>
        <v>1425706.4</v>
      </c>
      <c r="L12" s="12">
        <f t="shared" ref="L12:L57" si="2">G12+H12+I12+J12+K12</f>
        <v>5556449.6999999993</v>
      </c>
      <c r="P12" s="22"/>
    </row>
    <row r="13" spans="1:17" ht="15.75" x14ac:dyDescent="0.25">
      <c r="A13" s="58"/>
      <c r="B13" s="3" t="s">
        <v>13</v>
      </c>
      <c r="C13" s="8" t="s">
        <v>22</v>
      </c>
      <c r="D13" s="8" t="s">
        <v>22</v>
      </c>
      <c r="E13" s="8" t="s">
        <v>22</v>
      </c>
      <c r="F13" s="8" t="s">
        <v>22</v>
      </c>
      <c r="G13" s="12">
        <f>G20+G28+G36+G44+G52</f>
        <v>24877.9</v>
      </c>
      <c r="H13" s="12">
        <f t="shared" ref="H13:K13" si="3">H20+H28+H36+H44+H52</f>
        <v>25415.500000000004</v>
      </c>
      <c r="I13" s="12">
        <f t="shared" si="3"/>
        <v>23316.400000000001</v>
      </c>
      <c r="J13" s="12">
        <f t="shared" si="3"/>
        <v>21584</v>
      </c>
      <c r="K13" s="12">
        <f t="shared" si="3"/>
        <v>14401.40000000018</v>
      </c>
      <c r="L13" s="12">
        <f t="shared" si="2"/>
        <v>109595.2000000002</v>
      </c>
      <c r="M13" s="21"/>
      <c r="P13" s="22"/>
    </row>
    <row r="14" spans="1:17" ht="15.75" x14ac:dyDescent="0.25">
      <c r="A14" s="58"/>
      <c r="B14" s="3" t="s">
        <v>14</v>
      </c>
      <c r="C14" s="8" t="s">
        <v>22</v>
      </c>
      <c r="D14" s="8" t="s">
        <v>22</v>
      </c>
      <c r="E14" s="8" t="s">
        <v>22</v>
      </c>
      <c r="F14" s="8" t="s">
        <v>22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2"/>
        <v>0</v>
      </c>
    </row>
    <row r="15" spans="1:17" ht="31.5" x14ac:dyDescent="0.25">
      <c r="A15" s="58"/>
      <c r="B15" s="3" t="s">
        <v>15</v>
      </c>
      <c r="C15" s="8" t="s">
        <v>22</v>
      </c>
      <c r="D15" s="8" t="s">
        <v>22</v>
      </c>
      <c r="E15" s="8" t="s">
        <v>22</v>
      </c>
      <c r="F15" s="8" t="s">
        <v>22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2"/>
        <v>0</v>
      </c>
      <c r="O15" s="22"/>
    </row>
    <row r="16" spans="1:17" ht="15.75" x14ac:dyDescent="0.25">
      <c r="A16" s="58"/>
      <c r="B16" s="3" t="s">
        <v>16</v>
      </c>
      <c r="C16" s="8" t="s">
        <v>22</v>
      </c>
      <c r="D16" s="8" t="s">
        <v>22</v>
      </c>
      <c r="E16" s="8" t="s">
        <v>22</v>
      </c>
      <c r="F16" s="8" t="s">
        <v>22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2"/>
        <v>0</v>
      </c>
    </row>
    <row r="17" spans="1:12" ht="15.75" x14ac:dyDescent="0.25">
      <c r="A17" s="58"/>
      <c r="B17" s="3" t="s">
        <v>17</v>
      </c>
      <c r="C17" s="8" t="s">
        <v>22</v>
      </c>
      <c r="D17" s="8" t="s">
        <v>22</v>
      </c>
      <c r="E17" s="8" t="s">
        <v>22</v>
      </c>
      <c r="F17" s="8" t="s">
        <v>22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2"/>
        <v>0</v>
      </c>
    </row>
    <row r="18" spans="1:12" ht="211.5" customHeight="1" x14ac:dyDescent="0.25">
      <c r="A18" s="33">
        <v>1</v>
      </c>
      <c r="B18" s="5" t="s">
        <v>67</v>
      </c>
      <c r="C18" s="8" t="s">
        <v>22</v>
      </c>
      <c r="D18" s="8" t="s">
        <v>22</v>
      </c>
      <c r="E18" s="8" t="s">
        <v>22</v>
      </c>
      <c r="F18" s="8" t="s">
        <v>22</v>
      </c>
      <c r="G18" s="12">
        <v>0</v>
      </c>
      <c r="H18" s="12">
        <f>H19</f>
        <v>257000.9</v>
      </c>
      <c r="I18" s="12">
        <f t="shared" ref="I18:K18" si="4">I19</f>
        <v>253000</v>
      </c>
      <c r="J18" s="12">
        <f t="shared" si="4"/>
        <v>123900.9</v>
      </c>
      <c r="K18" s="12">
        <f t="shared" si="4"/>
        <v>510</v>
      </c>
      <c r="L18" s="12">
        <f>G18+H18+I18+J18+K18</f>
        <v>634411.80000000005</v>
      </c>
    </row>
    <row r="19" spans="1:12" ht="15.75" x14ac:dyDescent="0.25">
      <c r="A19" s="6" t="s">
        <v>37</v>
      </c>
      <c r="B19" s="7" t="s">
        <v>18</v>
      </c>
      <c r="C19" s="8" t="s">
        <v>22</v>
      </c>
      <c r="D19" s="8" t="s">
        <v>22</v>
      </c>
      <c r="E19" s="8" t="s">
        <v>22</v>
      </c>
      <c r="F19" s="8" t="s">
        <v>22</v>
      </c>
      <c r="G19" s="12">
        <v>0</v>
      </c>
      <c r="H19" s="12">
        <f>H20+H21</f>
        <v>257000.9</v>
      </c>
      <c r="I19" s="12">
        <f t="shared" ref="I19:K19" si="5">I20+I21</f>
        <v>253000</v>
      </c>
      <c r="J19" s="12">
        <f t="shared" si="5"/>
        <v>123900.9</v>
      </c>
      <c r="K19" s="12">
        <f t="shared" si="5"/>
        <v>510</v>
      </c>
      <c r="L19" s="12">
        <f t="shared" si="2"/>
        <v>634411.80000000005</v>
      </c>
    </row>
    <row r="20" spans="1:12" ht="15.75" x14ac:dyDescent="0.25">
      <c r="A20" s="36" t="s">
        <v>38</v>
      </c>
      <c r="B20" s="3" t="s">
        <v>19</v>
      </c>
      <c r="C20" s="8" t="s">
        <v>22</v>
      </c>
      <c r="D20" s="8" t="s">
        <v>22</v>
      </c>
      <c r="E20" s="8" t="s">
        <v>22</v>
      </c>
      <c r="F20" s="8" t="s">
        <v>22</v>
      </c>
      <c r="G20" s="12">
        <v>0</v>
      </c>
      <c r="H20" s="12">
        <v>5789.3</v>
      </c>
      <c r="I20" s="12">
        <v>5699.1</v>
      </c>
      <c r="J20" s="12">
        <v>2791</v>
      </c>
      <c r="K20" s="12">
        <v>5.0999999999999996</v>
      </c>
      <c r="L20" s="12">
        <f t="shared" si="2"/>
        <v>14284.500000000002</v>
      </c>
    </row>
    <row r="21" spans="1:12" ht="31.5" x14ac:dyDescent="0.25">
      <c r="A21" s="37"/>
      <c r="B21" s="3" t="s">
        <v>20</v>
      </c>
      <c r="C21" s="8" t="s">
        <v>22</v>
      </c>
      <c r="D21" s="8" t="s">
        <v>22</v>
      </c>
      <c r="E21" s="8" t="s">
        <v>22</v>
      </c>
      <c r="F21" s="8" t="s">
        <v>22</v>
      </c>
      <c r="G21" s="12">
        <v>0</v>
      </c>
      <c r="H21" s="12">
        <v>251211.6</v>
      </c>
      <c r="I21" s="12">
        <v>247300.9</v>
      </c>
      <c r="J21" s="12">
        <v>121109.9</v>
      </c>
      <c r="K21" s="12">
        <v>504.9</v>
      </c>
      <c r="L21" s="12">
        <f t="shared" si="2"/>
        <v>620127.30000000005</v>
      </c>
    </row>
    <row r="22" spans="1:12" ht="15.75" x14ac:dyDescent="0.25">
      <c r="A22" s="36" t="s">
        <v>39</v>
      </c>
      <c r="B22" s="3" t="s">
        <v>14</v>
      </c>
      <c r="C22" s="8" t="s">
        <v>22</v>
      </c>
      <c r="D22" s="8" t="s">
        <v>22</v>
      </c>
      <c r="E22" s="8" t="s">
        <v>22</v>
      </c>
      <c r="F22" s="8" t="s">
        <v>22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2"/>
        <v>0</v>
      </c>
    </row>
    <row r="23" spans="1:12" ht="31.5" x14ac:dyDescent="0.25">
      <c r="A23" s="37"/>
      <c r="B23" s="3" t="s">
        <v>21</v>
      </c>
      <c r="C23" s="8" t="s">
        <v>22</v>
      </c>
      <c r="D23" s="8" t="s">
        <v>22</v>
      </c>
      <c r="E23" s="8" t="s">
        <v>22</v>
      </c>
      <c r="F23" s="8" t="s">
        <v>22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2"/>
        <v>0</v>
      </c>
    </row>
    <row r="24" spans="1:12" ht="15.75" x14ac:dyDescent="0.25">
      <c r="A24" s="8" t="s">
        <v>40</v>
      </c>
      <c r="B24" s="3" t="s">
        <v>16</v>
      </c>
      <c r="C24" s="8" t="s">
        <v>22</v>
      </c>
      <c r="D24" s="8" t="s">
        <v>22</v>
      </c>
      <c r="E24" s="8" t="s">
        <v>22</v>
      </c>
      <c r="F24" s="8" t="s">
        <v>22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2"/>
        <v>0</v>
      </c>
    </row>
    <row r="25" spans="1:12" ht="15.75" x14ac:dyDescent="0.25">
      <c r="A25" s="8" t="s">
        <v>41</v>
      </c>
      <c r="B25" s="3" t="s">
        <v>17</v>
      </c>
      <c r="C25" s="8" t="s">
        <v>22</v>
      </c>
      <c r="D25" s="8" t="s">
        <v>22</v>
      </c>
      <c r="E25" s="8" t="s">
        <v>22</v>
      </c>
      <c r="F25" s="8" t="s">
        <v>22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2"/>
        <v>0</v>
      </c>
    </row>
    <row r="26" spans="1:12" ht="173.25" x14ac:dyDescent="0.25">
      <c r="A26" s="33">
        <v>2</v>
      </c>
      <c r="B26" s="3" t="s">
        <v>68</v>
      </c>
      <c r="C26" s="8" t="s">
        <v>22</v>
      </c>
      <c r="D26" s="8" t="s">
        <v>22</v>
      </c>
      <c r="E26" s="8" t="s">
        <v>22</v>
      </c>
      <c r="F26" s="8" t="s">
        <v>22</v>
      </c>
      <c r="G26" s="12">
        <f>G27</f>
        <v>46065</v>
      </c>
      <c r="H26" s="12">
        <f t="shared" ref="H26:K26" si="6">H27</f>
        <v>348776.6</v>
      </c>
      <c r="I26" s="12">
        <f t="shared" si="6"/>
        <v>166101.30000000002</v>
      </c>
      <c r="J26" s="12">
        <f t="shared" si="6"/>
        <v>142272.9</v>
      </c>
      <c r="K26" s="12">
        <f t="shared" si="6"/>
        <v>122313.7</v>
      </c>
      <c r="L26" s="12">
        <f t="shared" si="2"/>
        <v>825529.5</v>
      </c>
    </row>
    <row r="27" spans="1:12" ht="15.75" x14ac:dyDescent="0.25">
      <c r="A27" s="6" t="s">
        <v>42</v>
      </c>
      <c r="B27" s="7" t="s">
        <v>18</v>
      </c>
      <c r="C27" s="8" t="s">
        <v>22</v>
      </c>
      <c r="D27" s="8" t="s">
        <v>22</v>
      </c>
      <c r="E27" s="8" t="s">
        <v>22</v>
      </c>
      <c r="F27" s="8" t="s">
        <v>22</v>
      </c>
      <c r="G27" s="12">
        <f>G28+G29</f>
        <v>46065</v>
      </c>
      <c r="H27" s="12">
        <f t="shared" ref="H27:J27" si="7">H28+H29</f>
        <v>348776.6</v>
      </c>
      <c r="I27" s="12">
        <f t="shared" si="7"/>
        <v>166101.30000000002</v>
      </c>
      <c r="J27" s="12">
        <f t="shared" si="7"/>
        <v>142272.9</v>
      </c>
      <c r="K27" s="12">
        <f>K28+K29</f>
        <v>122313.7</v>
      </c>
      <c r="L27" s="12">
        <f t="shared" si="2"/>
        <v>825529.5</v>
      </c>
    </row>
    <row r="28" spans="1:12" ht="15.75" x14ac:dyDescent="0.25">
      <c r="A28" s="36" t="s">
        <v>43</v>
      </c>
      <c r="B28" s="3" t="s">
        <v>19</v>
      </c>
      <c r="C28" s="8" t="s">
        <v>22</v>
      </c>
      <c r="D28" s="8" t="s">
        <v>22</v>
      </c>
      <c r="E28" s="8" t="s">
        <v>22</v>
      </c>
      <c r="F28" s="8" t="s">
        <v>22</v>
      </c>
      <c r="G28" s="12">
        <v>1037.7</v>
      </c>
      <c r="H28" s="12">
        <v>7856.6</v>
      </c>
      <c r="I28" s="12">
        <f>3752.8-11.2</f>
        <v>3741.6000000000004</v>
      </c>
      <c r="J28" s="12">
        <v>3204.9</v>
      </c>
      <c r="K28" s="12">
        <v>1223.2</v>
      </c>
      <c r="L28" s="12">
        <f t="shared" si="2"/>
        <v>17064</v>
      </c>
    </row>
    <row r="29" spans="1:12" ht="31.5" x14ac:dyDescent="0.25">
      <c r="A29" s="37"/>
      <c r="B29" s="3" t="s">
        <v>20</v>
      </c>
      <c r="C29" s="8" t="s">
        <v>22</v>
      </c>
      <c r="D29" s="8" t="s">
        <v>22</v>
      </c>
      <c r="E29" s="8" t="s">
        <v>22</v>
      </c>
      <c r="F29" s="8" t="s">
        <v>22</v>
      </c>
      <c r="G29" s="12">
        <v>45027.3</v>
      </c>
      <c r="H29" s="12">
        <v>340920</v>
      </c>
      <c r="I29" s="12">
        <f>162843-483.3</f>
        <v>162359.70000000001</v>
      </c>
      <c r="J29" s="12">
        <v>139068</v>
      </c>
      <c r="K29" s="12">
        <v>121090.5</v>
      </c>
      <c r="L29" s="12">
        <f t="shared" si="2"/>
        <v>808465.5</v>
      </c>
    </row>
    <row r="30" spans="1:12" ht="15.75" x14ac:dyDescent="0.25">
      <c r="A30" s="36" t="s">
        <v>44</v>
      </c>
      <c r="B30" s="3" t="s">
        <v>14</v>
      </c>
      <c r="C30" s="8" t="s">
        <v>22</v>
      </c>
      <c r="D30" s="8" t="s">
        <v>22</v>
      </c>
      <c r="E30" s="8" t="s">
        <v>22</v>
      </c>
      <c r="F30" s="8" t="s">
        <v>22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2"/>
        <v>0</v>
      </c>
    </row>
    <row r="31" spans="1:12" ht="31.5" x14ac:dyDescent="0.25">
      <c r="A31" s="37"/>
      <c r="B31" s="3" t="s">
        <v>21</v>
      </c>
      <c r="C31" s="8" t="s">
        <v>22</v>
      </c>
      <c r="D31" s="8" t="s">
        <v>22</v>
      </c>
      <c r="E31" s="8" t="s">
        <v>22</v>
      </c>
      <c r="F31" s="8" t="s">
        <v>22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2"/>
        <v>0</v>
      </c>
    </row>
    <row r="32" spans="1:12" ht="15.75" x14ac:dyDescent="0.25">
      <c r="A32" s="8" t="s">
        <v>45</v>
      </c>
      <c r="B32" s="3" t="s">
        <v>16</v>
      </c>
      <c r="C32" s="8" t="s">
        <v>22</v>
      </c>
      <c r="D32" s="8" t="s">
        <v>22</v>
      </c>
      <c r="E32" s="8" t="s">
        <v>22</v>
      </c>
      <c r="F32" s="8" t="s">
        <v>22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2"/>
        <v>0</v>
      </c>
    </row>
    <row r="33" spans="1:17" ht="15.75" x14ac:dyDescent="0.25">
      <c r="A33" s="8" t="s">
        <v>46</v>
      </c>
      <c r="B33" s="3" t="s">
        <v>17</v>
      </c>
      <c r="C33" s="8" t="s">
        <v>22</v>
      </c>
      <c r="D33" s="8" t="s">
        <v>22</v>
      </c>
      <c r="E33" s="8" t="s">
        <v>22</v>
      </c>
      <c r="F33" s="8" t="s">
        <v>22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2"/>
        <v>0</v>
      </c>
    </row>
    <row r="34" spans="1:17" ht="115.5" customHeight="1" x14ac:dyDescent="0.25">
      <c r="A34" s="9" t="s">
        <v>51</v>
      </c>
      <c r="B34" s="3" t="s">
        <v>23</v>
      </c>
      <c r="C34" s="8" t="s">
        <v>22</v>
      </c>
      <c r="D34" s="8" t="s">
        <v>22</v>
      </c>
      <c r="E34" s="8" t="s">
        <v>22</v>
      </c>
      <c r="F34" s="8" t="s">
        <v>22</v>
      </c>
      <c r="G34" s="12">
        <f>G35</f>
        <v>284100</v>
      </c>
      <c r="H34" s="12">
        <f t="shared" ref="H34:K34" si="8">H35</f>
        <v>118229.7</v>
      </c>
      <c r="I34" s="12">
        <f t="shared" si="8"/>
        <v>294961.30000000005</v>
      </c>
      <c r="J34" s="12">
        <f t="shared" si="8"/>
        <v>161230.39999999999</v>
      </c>
      <c r="K34" s="12">
        <f t="shared" si="8"/>
        <v>113923.6</v>
      </c>
      <c r="L34" s="12">
        <f t="shared" si="2"/>
        <v>972445</v>
      </c>
    </row>
    <row r="35" spans="1:17" ht="15.75" x14ac:dyDescent="0.25">
      <c r="A35" s="6" t="s">
        <v>47</v>
      </c>
      <c r="B35" s="7" t="s">
        <v>18</v>
      </c>
      <c r="C35" s="8" t="s">
        <v>22</v>
      </c>
      <c r="D35" s="8" t="s">
        <v>22</v>
      </c>
      <c r="E35" s="8" t="s">
        <v>22</v>
      </c>
      <c r="F35" s="8" t="s">
        <v>22</v>
      </c>
      <c r="G35" s="12">
        <f>G36+G37</f>
        <v>284100</v>
      </c>
      <c r="H35" s="12">
        <f t="shared" ref="H35:J35" si="9">H36+H37</f>
        <v>118229.7</v>
      </c>
      <c r="I35" s="12">
        <f t="shared" si="9"/>
        <v>294961.30000000005</v>
      </c>
      <c r="J35" s="12">
        <f t="shared" si="9"/>
        <v>161230.39999999999</v>
      </c>
      <c r="K35" s="12">
        <f>K36+K37</f>
        <v>113923.6</v>
      </c>
      <c r="L35" s="12">
        <f>G35+H35+I35+J35+K35</f>
        <v>972445</v>
      </c>
    </row>
    <row r="36" spans="1:17" ht="15.75" x14ac:dyDescent="0.25">
      <c r="A36" s="36" t="s">
        <v>48</v>
      </c>
      <c r="B36" s="3" t="s">
        <v>19</v>
      </c>
      <c r="C36" s="8" t="s">
        <v>22</v>
      </c>
      <c r="D36" s="8" t="s">
        <v>22</v>
      </c>
      <c r="E36" s="8" t="s">
        <v>22</v>
      </c>
      <c r="F36" s="8" t="s">
        <v>22</v>
      </c>
      <c r="G36" s="12">
        <v>6399.7</v>
      </c>
      <c r="H36" s="12">
        <v>2663.2</v>
      </c>
      <c r="I36" s="12">
        <f>6465+179.4</f>
        <v>6644.4</v>
      </c>
      <c r="J36" s="12">
        <v>3631.9</v>
      </c>
      <c r="K36" s="12">
        <f>113923.6-112784.3</f>
        <v>1139.3000000000029</v>
      </c>
      <c r="L36" s="12">
        <f t="shared" si="2"/>
        <v>20478.500000000004</v>
      </c>
    </row>
    <row r="37" spans="1:17" ht="31.5" x14ac:dyDescent="0.25">
      <c r="A37" s="37"/>
      <c r="B37" s="3" t="s">
        <v>20</v>
      </c>
      <c r="C37" s="8" t="s">
        <v>22</v>
      </c>
      <c r="D37" s="8" t="s">
        <v>22</v>
      </c>
      <c r="E37" s="8" t="s">
        <v>22</v>
      </c>
      <c r="F37" s="8" t="s">
        <v>22</v>
      </c>
      <c r="G37" s="12">
        <v>277700.3</v>
      </c>
      <c r="H37" s="12">
        <v>115566.5</v>
      </c>
      <c r="I37" s="12">
        <f>280535+7781.9</f>
        <v>288316.90000000002</v>
      </c>
      <c r="J37" s="12">
        <v>157598.5</v>
      </c>
      <c r="K37" s="12">
        <v>112784.3</v>
      </c>
      <c r="L37" s="12">
        <f t="shared" si="2"/>
        <v>951966.5</v>
      </c>
    </row>
    <row r="38" spans="1:17" ht="15.75" x14ac:dyDescent="0.25">
      <c r="A38" s="36" t="s">
        <v>49</v>
      </c>
      <c r="B38" s="3" t="s">
        <v>14</v>
      </c>
      <c r="C38" s="8" t="s">
        <v>22</v>
      </c>
      <c r="D38" s="8" t="s">
        <v>22</v>
      </c>
      <c r="E38" s="8" t="s">
        <v>22</v>
      </c>
      <c r="F38" s="8" t="s">
        <v>22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2"/>
        <v>0</v>
      </c>
    </row>
    <row r="39" spans="1:17" ht="31.5" x14ac:dyDescent="0.25">
      <c r="A39" s="37"/>
      <c r="B39" s="3" t="s">
        <v>21</v>
      </c>
      <c r="C39" s="8" t="s">
        <v>22</v>
      </c>
      <c r="D39" s="8" t="s">
        <v>22</v>
      </c>
      <c r="E39" s="8" t="s">
        <v>22</v>
      </c>
      <c r="F39" s="8" t="s">
        <v>22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2"/>
        <v>0</v>
      </c>
    </row>
    <row r="40" spans="1:17" ht="15.75" x14ac:dyDescent="0.25">
      <c r="A40" s="8" t="s">
        <v>71</v>
      </c>
      <c r="B40" s="3" t="s">
        <v>16</v>
      </c>
      <c r="C40" s="8" t="s">
        <v>22</v>
      </c>
      <c r="D40" s="8" t="s">
        <v>22</v>
      </c>
      <c r="E40" s="8" t="s">
        <v>22</v>
      </c>
      <c r="F40" s="8" t="s">
        <v>22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2"/>
        <v>0</v>
      </c>
    </row>
    <row r="41" spans="1:17" ht="15.75" x14ac:dyDescent="0.25">
      <c r="A41" s="8" t="s">
        <v>50</v>
      </c>
      <c r="B41" s="3" t="s">
        <v>17</v>
      </c>
      <c r="C41" s="8" t="s">
        <v>22</v>
      </c>
      <c r="D41" s="8" t="s">
        <v>22</v>
      </c>
      <c r="E41" s="8" t="s">
        <v>22</v>
      </c>
      <c r="F41" s="8" t="s">
        <v>22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2"/>
        <v>0</v>
      </c>
    </row>
    <row r="42" spans="1:17" ht="220.5" x14ac:dyDescent="0.25">
      <c r="A42" s="9" t="s">
        <v>52</v>
      </c>
      <c r="B42" s="11" t="s">
        <v>25</v>
      </c>
      <c r="C42" s="8" t="s">
        <v>22</v>
      </c>
      <c r="D42" s="8" t="s">
        <v>22</v>
      </c>
      <c r="E42" s="8" t="s">
        <v>22</v>
      </c>
      <c r="F42" s="8" t="s">
        <v>22</v>
      </c>
      <c r="G42" s="12">
        <f>G43</f>
        <v>120375</v>
      </c>
      <c r="H42" s="12">
        <f t="shared" ref="H42:K42" si="10">H43</f>
        <v>110524.8</v>
      </c>
      <c r="I42" s="12">
        <f t="shared" si="10"/>
        <v>97345.600000000006</v>
      </c>
      <c r="J42" s="12">
        <f t="shared" si="10"/>
        <v>111800.5</v>
      </c>
      <c r="K42" s="12">
        <f t="shared" si="10"/>
        <v>77904.399999999994</v>
      </c>
      <c r="L42" s="12">
        <f t="shared" si="2"/>
        <v>517950.30000000005</v>
      </c>
    </row>
    <row r="43" spans="1:17" ht="15.75" x14ac:dyDescent="0.25">
      <c r="A43" s="35" t="s">
        <v>53</v>
      </c>
      <c r="B43" s="7" t="s">
        <v>18</v>
      </c>
      <c r="C43" s="8" t="s">
        <v>22</v>
      </c>
      <c r="D43" s="8" t="s">
        <v>22</v>
      </c>
      <c r="E43" s="8" t="s">
        <v>22</v>
      </c>
      <c r="F43" s="8" t="s">
        <v>22</v>
      </c>
      <c r="G43" s="12">
        <f>G44+G45</f>
        <v>120375</v>
      </c>
      <c r="H43" s="12">
        <f t="shared" ref="H43:J43" si="11">H44+H45</f>
        <v>110524.8</v>
      </c>
      <c r="I43" s="12">
        <f>I44+I45</f>
        <v>97345.600000000006</v>
      </c>
      <c r="J43" s="12">
        <f t="shared" si="11"/>
        <v>111800.5</v>
      </c>
      <c r="K43" s="12">
        <f>K44+K45</f>
        <v>77904.399999999994</v>
      </c>
      <c r="L43" s="12">
        <f t="shared" si="2"/>
        <v>517950.30000000005</v>
      </c>
    </row>
    <row r="44" spans="1:17" ht="15.75" x14ac:dyDescent="0.25">
      <c r="A44" s="36" t="s">
        <v>54</v>
      </c>
      <c r="B44" s="3" t="s">
        <v>19</v>
      </c>
      <c r="C44" s="8" t="s">
        <v>22</v>
      </c>
      <c r="D44" s="8" t="s">
        <v>22</v>
      </c>
      <c r="E44" s="8" t="s">
        <v>22</v>
      </c>
      <c r="F44" s="8" t="s">
        <v>22</v>
      </c>
      <c r="G44" s="12">
        <v>2711.6</v>
      </c>
      <c r="H44" s="12">
        <v>2489.6999999999998</v>
      </c>
      <c r="I44" s="12">
        <f>2682.6-489.8</f>
        <v>2192.7999999999997</v>
      </c>
      <c r="J44" s="12">
        <v>2518.5</v>
      </c>
      <c r="K44" s="12">
        <f>77904.4-77125.3</f>
        <v>779.09999999999127</v>
      </c>
      <c r="L44" s="12">
        <f t="shared" si="2"/>
        <v>10691.69999999999</v>
      </c>
    </row>
    <row r="45" spans="1:17" ht="31.5" x14ac:dyDescent="0.25">
      <c r="A45" s="37"/>
      <c r="B45" s="3" t="s">
        <v>20</v>
      </c>
      <c r="C45" s="8" t="s">
        <v>22</v>
      </c>
      <c r="D45" s="8" t="s">
        <v>22</v>
      </c>
      <c r="E45" s="8" t="s">
        <v>22</v>
      </c>
      <c r="F45" s="8" t="s">
        <v>22</v>
      </c>
      <c r="G45" s="12">
        <v>117663.4</v>
      </c>
      <c r="H45" s="12">
        <v>108035.1</v>
      </c>
      <c r="I45" s="12">
        <f>116406.1-21253.3</f>
        <v>95152.8</v>
      </c>
      <c r="J45" s="12">
        <v>109282</v>
      </c>
      <c r="K45" s="12">
        <v>77125.3</v>
      </c>
      <c r="L45" s="12">
        <f t="shared" si="2"/>
        <v>507258.6</v>
      </c>
      <c r="Q45" s="22"/>
    </row>
    <row r="46" spans="1:17" ht="15.75" x14ac:dyDescent="0.25">
      <c r="A46" s="36" t="s">
        <v>55</v>
      </c>
      <c r="B46" s="3" t="s">
        <v>14</v>
      </c>
      <c r="C46" s="8" t="s">
        <v>22</v>
      </c>
      <c r="D46" s="8" t="s">
        <v>22</v>
      </c>
      <c r="E46" s="8" t="s">
        <v>22</v>
      </c>
      <c r="F46" s="8" t="s">
        <v>22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2"/>
        <v>0</v>
      </c>
    </row>
    <row r="47" spans="1:17" ht="31.5" x14ac:dyDescent="0.25">
      <c r="A47" s="37"/>
      <c r="B47" s="3" t="s">
        <v>21</v>
      </c>
      <c r="C47" s="8" t="s">
        <v>22</v>
      </c>
      <c r="D47" s="8" t="s">
        <v>22</v>
      </c>
      <c r="E47" s="8" t="s">
        <v>22</v>
      </c>
      <c r="F47" s="8" t="s">
        <v>22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2"/>
        <v>0</v>
      </c>
    </row>
    <row r="48" spans="1:17" ht="15.75" x14ac:dyDescent="0.25">
      <c r="A48" s="8" t="s">
        <v>56</v>
      </c>
      <c r="B48" s="3" t="s">
        <v>16</v>
      </c>
      <c r="C48" s="8" t="s">
        <v>22</v>
      </c>
      <c r="D48" s="8" t="s">
        <v>22</v>
      </c>
      <c r="E48" s="8" t="s">
        <v>22</v>
      </c>
      <c r="F48" s="8" t="s">
        <v>22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2"/>
        <v>0</v>
      </c>
    </row>
    <row r="49" spans="1:12" ht="15.75" x14ac:dyDescent="0.25">
      <c r="A49" s="8" t="s">
        <v>57</v>
      </c>
      <c r="B49" s="3" t="s">
        <v>17</v>
      </c>
      <c r="C49" s="8" t="s">
        <v>22</v>
      </c>
      <c r="D49" s="8" t="s">
        <v>22</v>
      </c>
      <c r="E49" s="8" t="s">
        <v>22</v>
      </c>
      <c r="F49" s="8" t="s">
        <v>22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2"/>
        <v>0</v>
      </c>
    </row>
    <row r="50" spans="1:12" ht="173.25" x14ac:dyDescent="0.25">
      <c r="A50" s="33" t="s">
        <v>58</v>
      </c>
      <c r="B50" s="3" t="s">
        <v>24</v>
      </c>
      <c r="C50" s="8" t="s">
        <v>22</v>
      </c>
      <c r="D50" s="8" t="s">
        <v>22</v>
      </c>
      <c r="E50" s="8" t="s">
        <v>22</v>
      </c>
      <c r="F50" s="8" t="s">
        <v>22</v>
      </c>
      <c r="G50" s="12">
        <f>G51</f>
        <v>653859.9</v>
      </c>
      <c r="H50" s="12">
        <f t="shared" ref="H50:K50" si="12">H51</f>
        <v>293756.5</v>
      </c>
      <c r="I50" s="12">
        <f t="shared" si="12"/>
        <v>223674.2</v>
      </c>
      <c r="J50" s="12">
        <f t="shared" si="12"/>
        <v>418961.60000000003</v>
      </c>
      <c r="K50" s="12">
        <f t="shared" si="12"/>
        <v>1125456.1000000001</v>
      </c>
      <c r="L50" s="12">
        <f t="shared" si="2"/>
        <v>2715708.3000000003</v>
      </c>
    </row>
    <row r="51" spans="1:12" ht="15.75" x14ac:dyDescent="0.25">
      <c r="A51" s="6" t="s">
        <v>59</v>
      </c>
      <c r="B51" s="7" t="s">
        <v>18</v>
      </c>
      <c r="C51" s="8" t="s">
        <v>22</v>
      </c>
      <c r="D51" s="8" t="s">
        <v>22</v>
      </c>
      <c r="E51" s="8" t="s">
        <v>22</v>
      </c>
      <c r="F51" s="8" t="s">
        <v>22</v>
      </c>
      <c r="G51" s="12">
        <f>G52+G53</f>
        <v>653859.9</v>
      </c>
      <c r="H51" s="12">
        <f t="shared" ref="H51:I51" si="13">H52+H53</f>
        <v>293756.5</v>
      </c>
      <c r="I51" s="12">
        <f t="shared" si="13"/>
        <v>223674.2</v>
      </c>
      <c r="J51" s="12">
        <f>J52+J53</f>
        <v>418961.60000000003</v>
      </c>
      <c r="K51" s="12">
        <f>K52+K53</f>
        <v>1125456.1000000001</v>
      </c>
      <c r="L51" s="12">
        <f t="shared" si="2"/>
        <v>2715708.3000000003</v>
      </c>
    </row>
    <row r="52" spans="1:12" ht="15.75" x14ac:dyDescent="0.25">
      <c r="A52" s="36" t="s">
        <v>60</v>
      </c>
      <c r="B52" s="3" t="s">
        <v>19</v>
      </c>
      <c r="C52" s="8" t="s">
        <v>22</v>
      </c>
      <c r="D52" s="8" t="s">
        <v>22</v>
      </c>
      <c r="E52" s="8" t="s">
        <v>22</v>
      </c>
      <c r="F52" s="8" t="s">
        <v>22</v>
      </c>
      <c r="G52" s="12">
        <v>14728.9</v>
      </c>
      <c r="H52" s="12">
        <f>6347.9+268.8</f>
        <v>6616.7</v>
      </c>
      <c r="I52" s="12">
        <f>5177.2-138.7</f>
        <v>5038.5</v>
      </c>
      <c r="J52" s="12">
        <v>9437.7000000000007</v>
      </c>
      <c r="K52" s="12">
        <f>1125456.1-1114201.4</f>
        <v>11254.700000000186</v>
      </c>
      <c r="L52" s="12">
        <f t="shared" si="2"/>
        <v>47076.500000000189</v>
      </c>
    </row>
    <row r="53" spans="1:12" ht="31.5" x14ac:dyDescent="0.25">
      <c r="A53" s="37"/>
      <c r="B53" s="3" t="s">
        <v>20</v>
      </c>
      <c r="C53" s="8" t="s">
        <v>22</v>
      </c>
      <c r="D53" s="8" t="s">
        <v>22</v>
      </c>
      <c r="E53" s="8" t="s">
        <v>22</v>
      </c>
      <c r="F53" s="8" t="s">
        <v>22</v>
      </c>
      <c r="G53" s="12">
        <v>639131</v>
      </c>
      <c r="H53" s="12">
        <f>275464.3+11675.5</f>
        <v>287139.8</v>
      </c>
      <c r="I53" s="12">
        <f>224655.1-6019.4</f>
        <v>218635.7</v>
      </c>
      <c r="J53" s="12">
        <v>409523.9</v>
      </c>
      <c r="K53" s="12">
        <v>1114201.3999999999</v>
      </c>
      <c r="L53" s="12">
        <f t="shared" si="2"/>
        <v>2668631.7999999998</v>
      </c>
    </row>
    <row r="54" spans="1:12" ht="15.75" x14ac:dyDescent="0.25">
      <c r="A54" s="36" t="s">
        <v>61</v>
      </c>
      <c r="B54" s="3" t="s">
        <v>14</v>
      </c>
      <c r="C54" s="8" t="s">
        <v>22</v>
      </c>
      <c r="D54" s="8" t="s">
        <v>22</v>
      </c>
      <c r="E54" s="8" t="s">
        <v>22</v>
      </c>
      <c r="F54" s="8" t="s">
        <v>22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2"/>
        <v>0</v>
      </c>
    </row>
    <row r="55" spans="1:12" ht="31.5" x14ac:dyDescent="0.25">
      <c r="A55" s="37"/>
      <c r="B55" s="3" t="s">
        <v>21</v>
      </c>
      <c r="C55" s="8" t="s">
        <v>22</v>
      </c>
      <c r="D55" s="8" t="s">
        <v>22</v>
      </c>
      <c r="E55" s="8" t="s">
        <v>22</v>
      </c>
      <c r="F55" s="8" t="s">
        <v>22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f t="shared" si="2"/>
        <v>0</v>
      </c>
    </row>
    <row r="56" spans="1:12" ht="15.75" x14ac:dyDescent="0.25">
      <c r="A56" s="8" t="s">
        <v>62</v>
      </c>
      <c r="B56" s="3" t="s">
        <v>16</v>
      </c>
      <c r="C56" s="8" t="s">
        <v>22</v>
      </c>
      <c r="D56" s="8" t="s">
        <v>22</v>
      </c>
      <c r="E56" s="8" t="s">
        <v>22</v>
      </c>
      <c r="F56" s="8" t="s">
        <v>22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f t="shared" si="2"/>
        <v>0</v>
      </c>
    </row>
    <row r="57" spans="1:12" ht="15.75" x14ac:dyDescent="0.25">
      <c r="A57" s="8" t="s">
        <v>63</v>
      </c>
      <c r="B57" s="3" t="s">
        <v>17</v>
      </c>
      <c r="C57" s="8" t="s">
        <v>22</v>
      </c>
      <c r="D57" s="8" t="s">
        <v>22</v>
      </c>
      <c r="E57" s="8" t="s">
        <v>22</v>
      </c>
      <c r="F57" s="8" t="s">
        <v>22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2"/>
        <v>0</v>
      </c>
    </row>
    <row r="60" spans="1:12" ht="28.5" customHeight="1" x14ac:dyDescent="0.25">
      <c r="H60" s="29"/>
      <c r="K60" s="50" t="s">
        <v>33</v>
      </c>
      <c r="L60" s="51"/>
    </row>
    <row r="61" spans="1:12" ht="4.5" hidden="1" customHeight="1" x14ac:dyDescent="0.3">
      <c r="L61" s="14"/>
    </row>
    <row r="62" spans="1:12" ht="50.25" customHeight="1" x14ac:dyDescent="0.25">
      <c r="A62" s="45" t="s">
        <v>72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7"/>
    </row>
    <row r="63" spans="1:12" ht="15.75" x14ac:dyDescent="0.25">
      <c r="A63" s="40" t="s">
        <v>36</v>
      </c>
      <c r="B63" s="48" t="s">
        <v>0</v>
      </c>
      <c r="C63" s="40" t="s">
        <v>1</v>
      </c>
      <c r="D63" s="40"/>
      <c r="E63" s="40"/>
      <c r="F63" s="40"/>
      <c r="G63" s="41" t="s">
        <v>2</v>
      </c>
      <c r="H63" s="41"/>
      <c r="I63" s="41"/>
      <c r="J63" s="41"/>
      <c r="K63" s="41"/>
      <c r="L63" s="41"/>
    </row>
    <row r="64" spans="1:12" ht="38.25" customHeight="1" x14ac:dyDescent="0.25">
      <c r="A64" s="40"/>
      <c r="B64" s="49"/>
      <c r="C64" s="34" t="s">
        <v>3</v>
      </c>
      <c r="D64" s="34" t="s">
        <v>66</v>
      </c>
      <c r="E64" s="34" t="s">
        <v>4</v>
      </c>
      <c r="F64" s="34" t="s">
        <v>5</v>
      </c>
      <c r="G64" s="32" t="s">
        <v>6</v>
      </c>
      <c r="H64" s="32" t="s">
        <v>7</v>
      </c>
      <c r="I64" s="32" t="s">
        <v>8</v>
      </c>
      <c r="J64" s="32" t="s">
        <v>9</v>
      </c>
      <c r="K64" s="32" t="s">
        <v>10</v>
      </c>
      <c r="L64" s="32" t="s">
        <v>70</v>
      </c>
    </row>
    <row r="65" spans="1:12" ht="15.75" x14ac:dyDescent="0.25">
      <c r="A65" s="1">
        <v>1</v>
      </c>
      <c r="B65" s="1">
        <v>2</v>
      </c>
      <c r="C65" s="42">
        <v>3</v>
      </c>
      <c r="D65" s="43"/>
      <c r="E65" s="43"/>
      <c r="F65" s="44"/>
      <c r="G65" s="1">
        <v>4</v>
      </c>
      <c r="H65" s="1">
        <v>5</v>
      </c>
      <c r="I65" s="1">
        <v>6</v>
      </c>
      <c r="J65" s="1">
        <v>7</v>
      </c>
      <c r="K65" s="1">
        <v>8</v>
      </c>
      <c r="L65" s="1">
        <v>9</v>
      </c>
    </row>
    <row r="66" spans="1:12" ht="15.75" x14ac:dyDescent="0.25">
      <c r="A66" s="8"/>
      <c r="B66" s="15" t="s">
        <v>26</v>
      </c>
      <c r="C66" s="2"/>
      <c r="D66" s="2"/>
      <c r="E66" s="2"/>
      <c r="F66" s="2"/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1:12" ht="209.25" customHeight="1" x14ac:dyDescent="0.25">
      <c r="A67" s="4">
        <v>1</v>
      </c>
      <c r="B67" s="5" t="s">
        <v>67</v>
      </c>
      <c r="C67" s="5"/>
      <c r="D67" s="5"/>
      <c r="E67" s="5"/>
      <c r="F67" s="5"/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</row>
    <row r="68" spans="1:12" ht="15.75" x14ac:dyDescent="0.25">
      <c r="A68" s="6"/>
      <c r="B68" s="17" t="s">
        <v>18</v>
      </c>
      <c r="C68" s="5"/>
      <c r="D68" s="5"/>
      <c r="E68" s="5"/>
      <c r="F68" s="5"/>
      <c r="G68" s="16"/>
      <c r="H68" s="16"/>
      <c r="I68" s="16"/>
      <c r="J68" s="16"/>
      <c r="K68" s="16"/>
      <c r="L68" s="16"/>
    </row>
    <row r="69" spans="1:12" ht="15.75" x14ac:dyDescent="0.25">
      <c r="A69" s="13" t="s">
        <v>37</v>
      </c>
      <c r="B69" s="18" t="s">
        <v>19</v>
      </c>
      <c r="C69" s="19"/>
      <c r="D69" s="19"/>
      <c r="E69" s="19"/>
      <c r="F69" s="19"/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</row>
    <row r="70" spans="1:12" ht="173.25" x14ac:dyDescent="0.25">
      <c r="A70" s="4">
        <v>2</v>
      </c>
      <c r="B70" s="3" t="s">
        <v>68</v>
      </c>
      <c r="C70" s="3"/>
      <c r="D70" s="3"/>
      <c r="E70" s="3"/>
      <c r="F70" s="3"/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1:12" ht="15.75" x14ac:dyDescent="0.25">
      <c r="A71" s="6"/>
      <c r="B71" s="17" t="s">
        <v>18</v>
      </c>
      <c r="C71" s="7"/>
      <c r="D71" s="7"/>
      <c r="E71" s="7"/>
      <c r="F71" s="7"/>
      <c r="G71" s="16"/>
      <c r="H71" s="16"/>
      <c r="I71" s="16"/>
      <c r="J71" s="16"/>
      <c r="K71" s="16"/>
      <c r="L71" s="16"/>
    </row>
    <row r="72" spans="1:12" ht="15.75" x14ac:dyDescent="0.25">
      <c r="A72" s="13" t="s">
        <v>42</v>
      </c>
      <c r="B72" s="18" t="s">
        <v>19</v>
      </c>
      <c r="C72" s="3"/>
      <c r="D72" s="3"/>
      <c r="E72" s="3"/>
      <c r="F72" s="3"/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</row>
    <row r="73" spans="1:12" ht="126" x14ac:dyDescent="0.25">
      <c r="A73" s="9" t="s">
        <v>51</v>
      </c>
      <c r="B73" s="3" t="s">
        <v>27</v>
      </c>
      <c r="C73" s="3"/>
      <c r="D73" s="3"/>
      <c r="E73" s="3"/>
      <c r="F73" s="3"/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</row>
    <row r="74" spans="1:12" ht="15.75" x14ac:dyDescent="0.25">
      <c r="A74" s="10"/>
      <c r="B74" s="17" t="s">
        <v>18</v>
      </c>
      <c r="C74" s="7"/>
      <c r="D74" s="7"/>
      <c r="E74" s="7"/>
      <c r="F74" s="7"/>
      <c r="G74" s="16"/>
      <c r="H74" s="16"/>
      <c r="I74" s="16"/>
      <c r="J74" s="16"/>
      <c r="K74" s="16"/>
      <c r="L74" s="16"/>
    </row>
    <row r="75" spans="1:12" ht="15.75" x14ac:dyDescent="0.25">
      <c r="A75" s="13" t="s">
        <v>47</v>
      </c>
      <c r="B75" s="18" t="s">
        <v>19</v>
      </c>
      <c r="C75" s="19"/>
      <c r="D75" s="19"/>
      <c r="E75" s="19"/>
      <c r="F75" s="19"/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</row>
    <row r="76" spans="1:12" ht="94.5" x14ac:dyDescent="0.25">
      <c r="A76" s="9" t="s">
        <v>52</v>
      </c>
      <c r="B76" s="3" t="s">
        <v>28</v>
      </c>
      <c r="C76" s="3"/>
      <c r="D76" s="3"/>
      <c r="E76" s="3"/>
      <c r="F76" s="3"/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</row>
    <row r="77" spans="1:12" ht="15.75" x14ac:dyDescent="0.25">
      <c r="A77" s="10"/>
      <c r="B77" s="17" t="s">
        <v>18</v>
      </c>
      <c r="C77" s="7"/>
      <c r="D77" s="7"/>
      <c r="E77" s="7"/>
      <c r="F77" s="7"/>
      <c r="G77" s="16"/>
      <c r="H77" s="16"/>
      <c r="I77" s="16">
        <v>0</v>
      </c>
      <c r="J77" s="16"/>
      <c r="K77" s="16"/>
      <c r="L77" s="16"/>
    </row>
    <row r="78" spans="1:12" ht="15.75" x14ac:dyDescent="0.25">
      <c r="A78" s="13" t="s">
        <v>53</v>
      </c>
      <c r="B78" s="18" t="s">
        <v>19</v>
      </c>
      <c r="C78" s="19"/>
      <c r="D78" s="19"/>
      <c r="E78" s="19"/>
      <c r="F78" s="19"/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1:12" ht="220.5" x14ac:dyDescent="0.25">
      <c r="A79" s="4" t="s">
        <v>58</v>
      </c>
      <c r="B79" s="20" t="s">
        <v>29</v>
      </c>
      <c r="C79" s="11"/>
      <c r="D79" s="11"/>
      <c r="E79" s="11"/>
      <c r="F79" s="11"/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</row>
    <row r="80" spans="1:12" ht="15.75" x14ac:dyDescent="0.25">
      <c r="A80" s="35"/>
      <c r="B80" s="17" t="s">
        <v>18</v>
      </c>
      <c r="C80" s="7"/>
      <c r="D80" s="7"/>
      <c r="E80" s="7"/>
      <c r="F80" s="7"/>
      <c r="G80" s="16"/>
      <c r="H80" s="16"/>
      <c r="I80" s="16"/>
      <c r="J80" s="16"/>
      <c r="K80" s="16"/>
      <c r="L80" s="16"/>
    </row>
    <row r="81" spans="1:12" ht="15.75" x14ac:dyDescent="0.25">
      <c r="A81" s="1" t="s">
        <v>59</v>
      </c>
      <c r="B81" s="18" t="s">
        <v>19</v>
      </c>
      <c r="C81" s="19"/>
      <c r="D81" s="19"/>
      <c r="E81" s="19"/>
      <c r="F81" s="19"/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</row>
    <row r="82" spans="1:12" ht="173.25" x14ac:dyDescent="0.25">
      <c r="A82" s="8" t="s">
        <v>64</v>
      </c>
      <c r="B82" s="3" t="s">
        <v>30</v>
      </c>
      <c r="C82" s="3"/>
      <c r="D82" s="3"/>
      <c r="E82" s="3"/>
      <c r="F82" s="3"/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1:12" ht="15.75" x14ac:dyDescent="0.25">
      <c r="A83" s="6"/>
      <c r="B83" s="17" t="s">
        <v>18</v>
      </c>
      <c r="C83" s="7"/>
      <c r="D83" s="7"/>
      <c r="E83" s="7"/>
      <c r="F83" s="7"/>
      <c r="G83" s="16"/>
      <c r="H83" s="16"/>
      <c r="I83" s="16"/>
      <c r="J83" s="16"/>
      <c r="K83" s="16"/>
      <c r="L83" s="16"/>
    </row>
    <row r="84" spans="1:12" ht="15.75" x14ac:dyDescent="0.25">
      <c r="A84" s="1" t="s">
        <v>65</v>
      </c>
      <c r="B84" s="18" t="s">
        <v>19</v>
      </c>
      <c r="C84" s="19"/>
      <c r="D84" s="19"/>
      <c r="E84" s="19"/>
      <c r="F84" s="19"/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</row>
    <row r="85" spans="1:12" ht="104.25" customHeight="1" x14ac:dyDescent="0.25">
      <c r="A85" s="38" t="s">
        <v>32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</row>
  </sheetData>
  <autoFilter ref="A10:L10" xr:uid="{00000000-0009-0000-0000-000000000000}">
    <filterColumn colId="2" showButton="0"/>
    <filterColumn colId="3" showButton="0"/>
    <filterColumn colId="4" showButton="0"/>
  </autoFilter>
  <mergeCells count="28">
    <mergeCell ref="A46:A47"/>
    <mergeCell ref="K1:L1"/>
    <mergeCell ref="A44:A45"/>
    <mergeCell ref="A52:A53"/>
    <mergeCell ref="C10:F10"/>
    <mergeCell ref="A11:A17"/>
    <mergeCell ref="A20:A21"/>
    <mergeCell ref="A28:A29"/>
    <mergeCell ref="A36:A37"/>
    <mergeCell ref="A22:A23"/>
    <mergeCell ref="A30:A31"/>
    <mergeCell ref="A38:A39"/>
    <mergeCell ref="A54:A55"/>
    <mergeCell ref="A85:L85"/>
    <mergeCell ref="A3:L3"/>
    <mergeCell ref="A8:A9"/>
    <mergeCell ref="B8:B9"/>
    <mergeCell ref="C8:F8"/>
    <mergeCell ref="G8:L8"/>
    <mergeCell ref="C65:F65"/>
    <mergeCell ref="A62:L62"/>
    <mergeCell ref="A63:A64"/>
    <mergeCell ref="B63:B64"/>
    <mergeCell ref="C63:F63"/>
    <mergeCell ref="G63:L63"/>
    <mergeCell ref="K60:L60"/>
    <mergeCell ref="K4:L4"/>
    <mergeCell ref="A6:L6"/>
  </mergeCells>
  <pageMargins left="0.70866141732283472" right="0.70866141732283472" top="0.74803149606299213" bottom="0.74803149606299213" header="0.31496062992125984" footer="0.31496062992125984"/>
  <pageSetup paperSize="9" scale="58" firstPageNumber="6" fitToHeight="0" orientation="landscape" useFirstPageNumber="1" r:id="rId1"/>
  <headerFooter>
    <oddHeader>&amp;C&amp;P</oddHeader>
  </headerFooter>
  <rowBreaks count="1" manualBreakCount="1">
    <brk id="4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4 приложение</vt:lpstr>
      <vt:lpstr>'4 приложение'!_ftnref1</vt:lpstr>
      <vt:lpstr>'4 приложение'!_ftnref2</vt:lpstr>
      <vt:lpstr>'4 приложение'!_ftnref3</vt:lpstr>
      <vt:lpstr>'4 приложение'!Заголовки_для_печати</vt:lpstr>
      <vt:lpstr>'4 приложение'!Область_печати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Русакова Мария Петровна</dc:creator>
  <cp:lastModifiedBy>slobodina_ai</cp:lastModifiedBy>
  <cp:lastPrinted>2026-02-11T10:42:55Z</cp:lastPrinted>
  <dcterms:created xsi:type="dcterms:W3CDTF">2023-07-07T11:03:53Z</dcterms:created>
  <dcterms:modified xsi:type="dcterms:W3CDTF">2026-02-11T11:59:25Z</dcterms:modified>
</cp:coreProperties>
</file>